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/>
  <mc:AlternateContent xmlns:mc="http://schemas.openxmlformats.org/markup-compatibility/2006">
    <mc:Choice Requires="x15">
      <x15ac:absPath xmlns:x15ac="http://schemas.microsoft.com/office/spreadsheetml/2010/11/ac" url="/Users/mateo/Library/Mobile Documents/com~apple~CloudDocs/CESSA/4º Semestre/Ingeniería de Costos/"/>
    </mc:Choice>
  </mc:AlternateContent>
  <xr:revisionPtr revIDLastSave="0" documentId="13_ncr:1_{B67998CB-964B-CD4A-BD00-B733B92879D0}" xr6:coauthVersionLast="47" xr6:coauthVersionMax="47" xr10:uidLastSave="{00000000-0000-0000-0000-000000000000}"/>
  <bookViews>
    <workbookView xWindow="120" yWindow="660" windowWidth="16580" windowHeight="19280" xr2:uid="{00000000-000D-0000-FFFF-FFFF00000000}"/>
  </bookViews>
  <sheets>
    <sheet name="Receta Estándar" sheetId="3" r:id="rId1"/>
    <sheet name="Receta Complementaria" sheetId="4" r:id="rId2"/>
    <sheet name="Costo Unitario" sheetId="2" r:id="rId3"/>
    <sheet name="P. Rendim.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3" l="1"/>
  <c r="F24" i="3"/>
  <c r="F23" i="3"/>
  <c r="F22" i="3"/>
  <c r="F20" i="3"/>
  <c r="F12" i="3"/>
  <c r="F13" i="3"/>
  <c r="F14" i="3"/>
  <c r="F15" i="3"/>
  <c r="F16" i="3"/>
  <c r="F17" i="3"/>
  <c r="F18" i="3"/>
  <c r="F19" i="3"/>
  <c r="F11" i="3"/>
  <c r="E19" i="3"/>
  <c r="E18" i="3"/>
  <c r="E17" i="3"/>
  <c r="E16" i="3"/>
  <c r="E15" i="3"/>
  <c r="E14" i="3"/>
  <c r="E13" i="3"/>
  <c r="E12" i="3"/>
  <c r="E11" i="3"/>
  <c r="D12" i="3"/>
  <c r="F50" i="4"/>
  <c r="F48" i="4"/>
  <c r="F43" i="4"/>
  <c r="F44" i="4"/>
  <c r="F45" i="4"/>
  <c r="F46" i="4"/>
  <c r="F47" i="4"/>
  <c r="F42" i="4"/>
  <c r="E47" i="4"/>
  <c r="E46" i="4"/>
  <c r="E45" i="4"/>
  <c r="E44" i="4"/>
  <c r="E43" i="4"/>
  <c r="E42" i="4"/>
  <c r="F31" i="4"/>
  <c r="F29" i="4"/>
  <c r="F27" i="4"/>
  <c r="F28" i="4"/>
  <c r="F26" i="4"/>
  <c r="E28" i="4"/>
  <c r="E27" i="4"/>
  <c r="E26" i="4"/>
  <c r="F14" i="4"/>
  <c r="F12" i="4"/>
  <c r="F11" i="4"/>
  <c r="F10" i="4"/>
  <c r="E11" i="4"/>
  <c r="E10" i="4"/>
  <c r="D11" i="4"/>
  <c r="D10" i="4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4" i="2"/>
  <c r="G6" i="1"/>
  <c r="G7" i="1"/>
  <c r="G5" i="1"/>
  <c r="F6" i="1"/>
  <c r="F7" i="1"/>
  <c r="F5" i="1"/>
  <c r="C7" i="1"/>
  <c r="D6" i="1"/>
  <c r="C5" i="1"/>
  <c r="B7" i="4"/>
</calcChain>
</file>

<file path=xl/sharedStrings.xml><?xml version="1.0" encoding="utf-8"?>
<sst xmlns="http://schemas.openxmlformats.org/spreadsheetml/2006/main" count="180" uniqueCount="81">
  <si>
    <t>PRUEBAS DE RENDIMIENTO</t>
  </si>
  <si>
    <t>Materia Prima</t>
  </si>
  <si>
    <t>Unidad</t>
  </si>
  <si>
    <t>Peso Bruto</t>
  </si>
  <si>
    <t>Peso Neto</t>
  </si>
  <si>
    <t>Peso de la Merma</t>
  </si>
  <si>
    <t>% de Rendimiento</t>
  </si>
  <si>
    <t>% de Merma</t>
  </si>
  <si>
    <t>COSTO UNITARIO DE MATERIA PRIMA</t>
  </si>
  <si>
    <t>INGREDIENTE</t>
  </si>
  <si>
    <t>PRESENTACIÓN</t>
  </si>
  <si>
    <t>PRECIO</t>
  </si>
  <si>
    <t>UNIDAD DE RECETA</t>
  </si>
  <si>
    <t>COSTO UNITARIO</t>
  </si>
  <si>
    <t>Rendimiento</t>
  </si>
  <si>
    <t>Tamaño de la porción</t>
  </si>
  <si>
    <t>Tipo de receta</t>
  </si>
  <si>
    <t>Clasificación</t>
  </si>
  <si>
    <t>Ingrediente</t>
  </si>
  <si>
    <t>Cantidad</t>
  </si>
  <si>
    <t>%de Rendimiento</t>
  </si>
  <si>
    <t>Costo Unitario</t>
  </si>
  <si>
    <t>Importe</t>
  </si>
  <si>
    <t>Costo total</t>
  </si>
  <si>
    <t>Precio de Venta</t>
  </si>
  <si>
    <t>Utilidad</t>
  </si>
  <si>
    <t>% de Costo</t>
  </si>
  <si>
    <t>% de Utilidad</t>
  </si>
  <si>
    <t>BOLSA DE 3.000 K</t>
  </si>
  <si>
    <t>K</t>
  </si>
  <si>
    <t>L</t>
  </si>
  <si>
    <t>PULPA DE  RES</t>
  </si>
  <si>
    <t>LECHUGA ROMANA</t>
  </si>
  <si>
    <t>BIMBOLLOS BIMBO</t>
  </si>
  <si>
    <t>BOLSA CON 64 PZA</t>
  </si>
  <si>
    <t>PZA</t>
  </si>
  <si>
    <t>PULPA DE RES</t>
  </si>
  <si>
    <t>PAQUETE DE 5.000 K</t>
  </si>
  <si>
    <t>SALSA CATSUP</t>
  </si>
  <si>
    <t>FRASCO DE 3.850 L</t>
  </si>
  <si>
    <t>ACEITE MAZOLA</t>
  </si>
  <si>
    <t>BOTE DE 3.850 L</t>
  </si>
  <si>
    <t>HUEVO</t>
  </si>
  <si>
    <t>CARTÓN DE 2.500 K</t>
  </si>
  <si>
    <t>PREPARADO DE HAMBURGUESA</t>
  </si>
  <si>
    <t>BOLSA DE 1.500 K</t>
  </si>
  <si>
    <t>PAPAS FRIGORIZADAS</t>
  </si>
  <si>
    <t>PEPINO FRESCO</t>
  </si>
  <si>
    <t>BOLSA DE 4.850 K</t>
  </si>
  <si>
    <t>SAL FINA</t>
  </si>
  <si>
    <t>BOLSA DE 1.000 K</t>
  </si>
  <si>
    <t>ACEITE CAPULLO</t>
  </si>
  <si>
    <t>CAJA CON 6 BOTELLASDE 1.000 L</t>
  </si>
  <si>
    <t>SALSA INGLESA</t>
  </si>
  <si>
    <t>FRASCO DE 0.480 L</t>
  </si>
  <si>
    <t>JUGO MAGGI</t>
  </si>
  <si>
    <t>FRASCO DE 0.375 L</t>
  </si>
  <si>
    <t>FRASCO DE 0.480 K</t>
  </si>
  <si>
    <t>PIMIENTA BLANCA MOLIDA</t>
  </si>
  <si>
    <t>FRASCO DE 0.100 K</t>
  </si>
  <si>
    <t>HAMBURGUESA CON PAPAS Y ENSALADA VERDE</t>
  </si>
  <si>
    <t>60 PORCIONES</t>
  </si>
  <si>
    <t>PORCIÓN</t>
  </si>
  <si>
    <t>1 PIEZA</t>
  </si>
  <si>
    <t>SALSA DE TOMATE CATSUP</t>
  </si>
  <si>
    <t xml:space="preserve">BIMBOLLOS </t>
  </si>
  <si>
    <t>PAPAS A LA FRANCESA</t>
  </si>
  <si>
    <t>ENSALADA VERDE</t>
  </si>
  <si>
    <t>PORCIÒN</t>
  </si>
  <si>
    <t>ADEREZO DE MOSTAZA</t>
  </si>
  <si>
    <t>PAPAS FRIGORIZADA</t>
  </si>
  <si>
    <t>Nùmero de porciones</t>
  </si>
  <si>
    <t>LITRO</t>
  </si>
  <si>
    <t>MOSTAZA McCORMICK</t>
  </si>
  <si>
    <t xml:space="preserve">Tipo de receta </t>
  </si>
  <si>
    <t xml:space="preserve">Clasificación </t>
  </si>
  <si>
    <t>PREPARADO P/ HAMBURGUESA</t>
  </si>
  <si>
    <t>MOSTAZA Mc.CORMICK</t>
  </si>
  <si>
    <t>Precio de Venta con IVA</t>
  </si>
  <si>
    <t>KG</t>
  </si>
  <si>
    <t>Numero de Porciones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</si>
</sst>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00"/>
    <numFmt numFmtId="167" formatCode="&quot;$&quot;#,##0.00"/>
    <numFmt numFmtId="168" formatCode="_-&quot;$&quot;* #,##0.000_-;\-&quot;$&quot;* #,##0.000_-;_-&quot;$&quot;* &quot;-&quot;???_-;_-@_-"/>
    <numFmt numFmtId="169" formatCode="0.000%"/>
    <numFmt numFmtId="171" formatCode="_-&quot;$&quot;* #,##0.00_-;\-&quot;$&quot;* #,##0.00_-;_-&quot;$&quot;* &quot;-&quot;???_-;_-@_-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4"/>
      <name val="Calibri"/>
      <family val="2"/>
    </font>
    <font>
      <b/>
      <i/>
      <sz val="24"/>
      <color indexed="9"/>
      <name val="Calibri"/>
      <family val="2"/>
    </font>
    <font>
      <b/>
      <i/>
      <sz val="14"/>
      <color indexed="9"/>
      <name val="Calibri"/>
      <family val="2"/>
    </font>
    <font>
      <b/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3" fillId="0" borderId="9" xfId="0" applyFont="1" applyBorder="1"/>
    <xf numFmtId="166" fontId="3" fillId="0" borderId="10" xfId="0" applyNumberFormat="1" applyFont="1" applyBorder="1"/>
    <xf numFmtId="0" fontId="3" fillId="0" borderId="10" xfId="0" applyFont="1" applyBorder="1"/>
    <xf numFmtId="9" fontId="3" fillId="0" borderId="10" xfId="0" applyNumberFormat="1" applyFont="1" applyBorder="1"/>
    <xf numFmtId="164" fontId="3" fillId="0" borderId="10" xfId="0" applyNumberFormat="1" applyFont="1" applyBorder="1"/>
    <xf numFmtId="164" fontId="3" fillId="0" borderId="11" xfId="1" applyFont="1" applyBorder="1"/>
    <xf numFmtId="164" fontId="6" fillId="0" borderId="11" xfId="0" applyNumberFormat="1" applyFont="1" applyBorder="1"/>
    <xf numFmtId="9" fontId="6" fillId="0" borderId="11" xfId="0" applyNumberFormat="1" applyFont="1" applyBorder="1"/>
    <xf numFmtId="0" fontId="3" fillId="0" borderId="12" xfId="0" applyFont="1" applyBorder="1"/>
    <xf numFmtId="0" fontId="3" fillId="0" borderId="13" xfId="0" applyFont="1" applyBorder="1"/>
    <xf numFmtId="9" fontId="6" fillId="0" borderId="14" xfId="0" applyNumberFormat="1" applyFont="1" applyBorder="1"/>
    <xf numFmtId="0" fontId="6" fillId="0" borderId="1" xfId="0" applyFont="1" applyBorder="1"/>
    <xf numFmtId="166" fontId="6" fillId="0" borderId="0" xfId="0" applyNumberFormat="1" applyFont="1"/>
    <xf numFmtId="0" fontId="6" fillId="0" borderId="0" xfId="0" applyFont="1"/>
    <xf numFmtId="0" fontId="6" fillId="0" borderId="6" xfId="0" applyFont="1" applyBorder="1"/>
    <xf numFmtId="0" fontId="6" fillId="0" borderId="7" xfId="0" applyFont="1" applyBorder="1"/>
    <xf numFmtId="0" fontId="6" fillId="0" borderId="9" xfId="0" applyFont="1" applyBorder="1"/>
    <xf numFmtId="166" fontId="6" fillId="0" borderId="10" xfId="0" applyNumberFormat="1" applyFont="1" applyBorder="1"/>
    <xf numFmtId="0" fontId="6" fillId="0" borderId="10" xfId="0" applyFont="1" applyBorder="1"/>
    <xf numFmtId="9" fontId="6" fillId="0" borderId="10" xfId="0" applyNumberFormat="1" applyFont="1" applyBorder="1"/>
    <xf numFmtId="164" fontId="6" fillId="0" borderId="10" xfId="0" applyNumberFormat="1" applyFont="1" applyBorder="1"/>
    <xf numFmtId="167" fontId="6" fillId="0" borderId="11" xfId="0" applyNumberFormat="1" applyFont="1" applyBorder="1"/>
    <xf numFmtId="167" fontId="6" fillId="0" borderId="15" xfId="0" applyNumberFormat="1" applyFont="1" applyBorder="1"/>
    <xf numFmtId="0" fontId="3" fillId="3" borderId="0" xfId="0" applyFont="1" applyFill="1" applyAlignment="1">
      <alignment horizontal="center"/>
    </xf>
    <xf numFmtId="9" fontId="6" fillId="0" borderId="10" xfId="2" applyFont="1" applyBorder="1"/>
    <xf numFmtId="2" fontId="6" fillId="0" borderId="10" xfId="0" applyNumberFormat="1" applyFont="1" applyBorder="1"/>
    <xf numFmtId="165" fontId="6" fillId="0" borderId="15" xfId="0" applyNumberFormat="1" applyFont="1" applyBorder="1"/>
    <xf numFmtId="164" fontId="6" fillId="0" borderId="15" xfId="0" applyNumberFormat="1" applyFont="1" applyBorder="1"/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3" fillId="3" borderId="0" xfId="0" applyFont="1" applyFill="1"/>
    <xf numFmtId="0" fontId="5" fillId="2" borderId="10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164" fontId="3" fillId="0" borderId="10" xfId="1" applyFont="1" applyBorder="1"/>
    <xf numFmtId="0" fontId="3" fillId="0" borderId="10" xfId="0" applyFont="1" applyBorder="1" applyAlignment="1">
      <alignment wrapText="1"/>
    </xf>
    <xf numFmtId="167" fontId="3" fillId="0" borderId="10" xfId="0" applyNumberFormat="1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5" xfId="0" applyFont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6" fillId="0" borderId="16" xfId="0" applyFont="1" applyBorder="1"/>
    <xf numFmtId="0" fontId="6" fillId="0" borderId="17" xfId="0" applyFont="1" applyBorder="1"/>
    <xf numFmtId="166" fontId="6" fillId="0" borderId="17" xfId="0" applyNumberFormat="1" applyFont="1" applyBorder="1"/>
    <xf numFmtId="9" fontId="6" fillId="0" borderId="17" xfId="2" applyFont="1" applyBorder="1"/>
    <xf numFmtId="9" fontId="6" fillId="0" borderId="15" xfId="2" applyFont="1" applyBorder="1"/>
    <xf numFmtId="0" fontId="5" fillId="2" borderId="30" xfId="0" applyFont="1" applyFill="1" applyBorder="1" applyAlignment="1">
      <alignment horizontal="right"/>
    </xf>
    <xf numFmtId="168" fontId="3" fillId="0" borderId="11" xfId="0" applyNumberFormat="1" applyFont="1" applyBorder="1"/>
    <xf numFmtId="169" fontId="6" fillId="0" borderId="10" xfId="2" applyNumberFormat="1" applyFont="1" applyBorder="1"/>
    <xf numFmtId="169" fontId="6" fillId="0" borderId="11" xfId="2" applyNumberFormat="1" applyFont="1" applyBorder="1"/>
    <xf numFmtId="0" fontId="5" fillId="2" borderId="18" xfId="0" applyFont="1" applyFill="1" applyBorder="1" applyAlignment="1">
      <alignment horizontal="right"/>
    </xf>
    <xf numFmtId="0" fontId="5" fillId="2" borderId="19" xfId="0" applyFont="1" applyFill="1" applyBorder="1" applyAlignment="1">
      <alignment horizontal="right"/>
    </xf>
    <xf numFmtId="0" fontId="5" fillId="2" borderId="20" xfId="0" applyFont="1" applyFill="1" applyBorder="1" applyAlignment="1">
      <alignment horizontal="right"/>
    </xf>
    <xf numFmtId="0" fontId="5" fillId="2" borderId="21" xfId="0" applyFont="1" applyFill="1" applyBorder="1" applyAlignment="1">
      <alignment horizontal="right"/>
    </xf>
    <xf numFmtId="0" fontId="5" fillId="2" borderId="22" xfId="0" applyFont="1" applyFill="1" applyBorder="1" applyAlignment="1">
      <alignment horizontal="right"/>
    </xf>
    <xf numFmtId="0" fontId="5" fillId="2" borderId="23" xfId="0" applyFont="1" applyFill="1" applyBorder="1" applyAlignment="1">
      <alignment horizontal="right"/>
    </xf>
    <xf numFmtId="0" fontId="4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164" fontId="6" fillId="0" borderId="31" xfId="0" applyNumberFormat="1" applyFont="1" applyBorder="1" applyAlignment="1">
      <alignment horizontal="center"/>
    </xf>
    <xf numFmtId="164" fontId="6" fillId="0" borderId="32" xfId="0" applyNumberFormat="1" applyFont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3" fillId="4" borderId="9" xfId="0" applyFont="1" applyFill="1" applyBorder="1"/>
    <xf numFmtId="0" fontId="3" fillId="4" borderId="10" xfId="0" applyFont="1" applyFill="1" applyBorder="1"/>
    <xf numFmtId="164" fontId="3" fillId="4" borderId="10" xfId="1" applyFont="1" applyFill="1" applyBorder="1"/>
    <xf numFmtId="0" fontId="3" fillId="4" borderId="0" xfId="0" applyFont="1" applyFill="1"/>
    <xf numFmtId="164" fontId="6" fillId="4" borderId="11" xfId="0" applyNumberFormat="1" applyFont="1" applyFill="1" applyBorder="1"/>
    <xf numFmtId="0" fontId="3" fillId="4" borderId="9" xfId="0" applyFont="1" applyFill="1" applyBorder="1" applyAlignment="1">
      <alignment wrapText="1"/>
    </xf>
    <xf numFmtId="167" fontId="3" fillId="4" borderId="10" xfId="0" applyNumberFormat="1" applyFont="1" applyFill="1" applyBorder="1"/>
    <xf numFmtId="166" fontId="3" fillId="4" borderId="10" xfId="0" applyNumberFormat="1" applyFont="1" applyFill="1" applyBorder="1"/>
    <xf numFmtId="166" fontId="6" fillId="4" borderId="10" xfId="0" applyNumberFormat="1" applyFont="1" applyFill="1" applyBorder="1"/>
    <xf numFmtId="169" fontId="6" fillId="4" borderId="10" xfId="2" applyNumberFormat="1" applyFont="1" applyFill="1" applyBorder="1"/>
    <xf numFmtId="169" fontId="6" fillId="4" borderId="11" xfId="2" applyNumberFormat="1" applyFont="1" applyFill="1" applyBorder="1"/>
    <xf numFmtId="171" fontId="6" fillId="0" borderId="11" xfId="0" applyNumberFormat="1" applyFont="1" applyBorder="1"/>
    <xf numFmtId="44" fontId="6" fillId="0" borderId="10" xfId="0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6"/>
  <sheetViews>
    <sheetView tabSelected="1" zoomScale="99" zoomScaleNormal="75" workbookViewId="0">
      <selection activeCell="B24" sqref="B24"/>
    </sheetView>
  </sheetViews>
  <sheetFormatPr baseColWidth="10" defaultColWidth="10.83203125" defaultRowHeight="19" x14ac:dyDescent="0.25"/>
  <cols>
    <col min="1" max="1" width="37.83203125" style="1" customWidth="1"/>
    <col min="2" max="2" width="12.6640625" style="1" customWidth="1"/>
    <col min="3" max="3" width="11.33203125" style="1" customWidth="1"/>
    <col min="4" max="4" width="19.33203125" style="1" customWidth="1"/>
    <col min="5" max="5" width="16.5" style="1" customWidth="1"/>
    <col min="6" max="6" width="27.33203125" style="1" customWidth="1"/>
    <col min="7" max="16384" width="10.83203125" style="1"/>
  </cols>
  <sheetData>
    <row r="1" spans="1:6" ht="20" thickBot="1" x14ac:dyDescent="0.3"/>
    <row r="2" spans="1:6" ht="31" x14ac:dyDescent="0.35">
      <c r="A2" s="70" t="s">
        <v>60</v>
      </c>
      <c r="B2" s="71"/>
      <c r="C2" s="71"/>
      <c r="D2" s="71"/>
      <c r="E2" s="71"/>
      <c r="F2" s="72"/>
    </row>
    <row r="3" spans="1:6" x14ac:dyDescent="0.25">
      <c r="A3" s="2"/>
      <c r="F3" s="3"/>
    </row>
    <row r="4" spans="1:6" x14ac:dyDescent="0.25">
      <c r="A4" s="4"/>
      <c r="B4" s="5"/>
      <c r="C4" s="5"/>
      <c r="D4" s="5"/>
      <c r="E4" s="5"/>
      <c r="F4" s="6"/>
    </row>
    <row r="5" spans="1:6" x14ac:dyDescent="0.25">
      <c r="A5" s="2" t="s">
        <v>14</v>
      </c>
      <c r="B5" s="1" t="s">
        <v>61</v>
      </c>
      <c r="E5" s="1" t="s">
        <v>74</v>
      </c>
      <c r="F5" s="3"/>
    </row>
    <row r="6" spans="1:6" x14ac:dyDescent="0.25">
      <c r="A6" s="2" t="s">
        <v>2</v>
      </c>
      <c r="B6" s="1" t="s">
        <v>62</v>
      </c>
      <c r="F6" s="3"/>
    </row>
    <row r="7" spans="1:6" x14ac:dyDescent="0.25">
      <c r="A7" s="2" t="s">
        <v>15</v>
      </c>
      <c r="B7" s="1" t="s">
        <v>63</v>
      </c>
      <c r="E7" s="1" t="s">
        <v>75</v>
      </c>
      <c r="F7" s="3"/>
    </row>
    <row r="8" spans="1:6" x14ac:dyDescent="0.25">
      <c r="A8" s="7" t="s">
        <v>80</v>
      </c>
      <c r="B8" s="8">
        <v>60</v>
      </c>
      <c r="C8" s="8"/>
      <c r="D8" s="8"/>
      <c r="E8" s="8"/>
      <c r="F8" s="9"/>
    </row>
    <row r="9" spans="1:6" x14ac:dyDescent="0.25">
      <c r="A9" s="2"/>
      <c r="F9" s="3"/>
    </row>
    <row r="10" spans="1:6" ht="20" x14ac:dyDescent="0.25">
      <c r="A10" s="10" t="s">
        <v>18</v>
      </c>
      <c r="B10" s="11" t="s">
        <v>19</v>
      </c>
      <c r="C10" s="11" t="s">
        <v>2</v>
      </c>
      <c r="D10" s="12" t="s">
        <v>20</v>
      </c>
      <c r="E10" s="12" t="s">
        <v>21</v>
      </c>
      <c r="F10" s="13" t="s">
        <v>22</v>
      </c>
    </row>
    <row r="11" spans="1:6" x14ac:dyDescent="0.25">
      <c r="A11" s="14" t="s">
        <v>33</v>
      </c>
      <c r="B11" s="15">
        <v>60</v>
      </c>
      <c r="C11" s="16" t="s">
        <v>35</v>
      </c>
      <c r="D11" s="17">
        <v>1</v>
      </c>
      <c r="E11" s="18">
        <f>'Costo Unitario'!F4</f>
        <v>1.8359375</v>
      </c>
      <c r="F11" s="19">
        <f>(E11*B11)/D11</f>
        <v>110.15625</v>
      </c>
    </row>
    <row r="12" spans="1:6" x14ac:dyDescent="0.25">
      <c r="A12" s="14" t="s">
        <v>36</v>
      </c>
      <c r="B12" s="15">
        <v>7.2</v>
      </c>
      <c r="C12" s="16" t="s">
        <v>29</v>
      </c>
      <c r="D12" s="17">
        <f>'P. Rendim.'!F5</f>
        <v>0.96534653465346543</v>
      </c>
      <c r="E12" s="18">
        <f>'Costo Unitario'!F5</f>
        <v>62.95</v>
      </c>
      <c r="F12" s="19">
        <f t="shared" ref="F12:F19" si="0">(E12*B12)/D12</f>
        <v>469.5101538461538</v>
      </c>
    </row>
    <row r="13" spans="1:6" x14ac:dyDescent="0.25">
      <c r="A13" s="14" t="s">
        <v>64</v>
      </c>
      <c r="B13" s="15">
        <v>1.5</v>
      </c>
      <c r="C13" s="16" t="s">
        <v>30</v>
      </c>
      <c r="D13" s="17">
        <v>1</v>
      </c>
      <c r="E13" s="18">
        <f>'Costo Unitario'!F6</f>
        <v>17.79220779220779</v>
      </c>
      <c r="F13" s="19">
        <f t="shared" si="0"/>
        <v>26.688311688311686</v>
      </c>
    </row>
    <row r="14" spans="1:6" x14ac:dyDescent="0.25">
      <c r="A14" s="14" t="s">
        <v>40</v>
      </c>
      <c r="B14" s="15">
        <v>0.3</v>
      </c>
      <c r="C14" s="16" t="s">
        <v>30</v>
      </c>
      <c r="D14" s="17">
        <v>1</v>
      </c>
      <c r="E14" s="18">
        <f>'Costo Unitario'!F7</f>
        <v>20.38961038961039</v>
      </c>
      <c r="F14" s="19">
        <f t="shared" si="0"/>
        <v>6.116883116883117</v>
      </c>
    </row>
    <row r="15" spans="1:6" x14ac:dyDescent="0.25">
      <c r="A15" s="14" t="s">
        <v>42</v>
      </c>
      <c r="B15" s="15">
        <v>0.9</v>
      </c>
      <c r="C15" s="16" t="s">
        <v>29</v>
      </c>
      <c r="D15" s="17">
        <v>1</v>
      </c>
      <c r="E15" s="18">
        <f>'Costo Unitario'!F8</f>
        <v>20.6</v>
      </c>
      <c r="F15" s="19">
        <f t="shared" si="0"/>
        <v>18.540000000000003</v>
      </c>
    </row>
    <row r="16" spans="1:6" x14ac:dyDescent="0.25">
      <c r="A16" s="14" t="s">
        <v>76</v>
      </c>
      <c r="B16" s="15">
        <v>0.96</v>
      </c>
      <c r="C16" s="16" t="s">
        <v>29</v>
      </c>
      <c r="D16" s="17">
        <v>1</v>
      </c>
      <c r="E16" s="18">
        <f>'Costo Unitario'!F9</f>
        <v>42.533333333333331</v>
      </c>
      <c r="F16" s="19">
        <f t="shared" si="0"/>
        <v>40.831999999999994</v>
      </c>
    </row>
    <row r="17" spans="1:6" x14ac:dyDescent="0.25">
      <c r="A17" s="14" t="s">
        <v>66</v>
      </c>
      <c r="B17" s="15">
        <v>6</v>
      </c>
      <c r="C17" s="16" t="s">
        <v>29</v>
      </c>
      <c r="D17" s="17">
        <v>1</v>
      </c>
      <c r="E17" s="18">
        <f>'Receta Complementaria'!F31</f>
        <v>28.117000000000001</v>
      </c>
      <c r="F17" s="19">
        <f t="shared" si="0"/>
        <v>168.702</v>
      </c>
    </row>
    <row r="18" spans="1:6" x14ac:dyDescent="0.25">
      <c r="A18" s="14" t="s">
        <v>67</v>
      </c>
      <c r="B18" s="15">
        <v>60</v>
      </c>
      <c r="C18" s="16" t="s">
        <v>68</v>
      </c>
      <c r="D18" s="17">
        <v>1</v>
      </c>
      <c r="E18" s="18">
        <f>'Receta Complementaria'!F14</f>
        <v>1.3878977097021523</v>
      </c>
      <c r="F18" s="19">
        <f t="shared" si="0"/>
        <v>83.273862582129141</v>
      </c>
    </row>
    <row r="19" spans="1:6" x14ac:dyDescent="0.25">
      <c r="A19" s="14" t="s">
        <v>69</v>
      </c>
      <c r="B19" s="15">
        <v>1.08</v>
      </c>
      <c r="C19" s="16" t="s">
        <v>30</v>
      </c>
      <c r="D19" s="17">
        <v>1</v>
      </c>
      <c r="E19" s="18">
        <f>'Receta Complementaria'!F50</f>
        <v>41.180707951747557</v>
      </c>
      <c r="F19" s="19">
        <f t="shared" si="0"/>
        <v>44.475164587887363</v>
      </c>
    </row>
    <row r="20" spans="1:6" x14ac:dyDescent="0.25">
      <c r="A20" s="2"/>
      <c r="D20" s="64" t="s">
        <v>23</v>
      </c>
      <c r="E20" s="65"/>
      <c r="F20" s="20">
        <f>SUM(F11:F19)</f>
        <v>968.29462582136512</v>
      </c>
    </row>
    <row r="21" spans="1:6" x14ac:dyDescent="0.25">
      <c r="A21" s="2"/>
      <c r="F21" s="3"/>
    </row>
    <row r="22" spans="1:6" ht="20" thickBot="1" x14ac:dyDescent="0.3">
      <c r="A22" s="2"/>
      <c r="D22" s="64" t="s">
        <v>21</v>
      </c>
      <c r="E22" s="65"/>
      <c r="F22" s="19">
        <f>F20/B8</f>
        <v>16.13824376368942</v>
      </c>
    </row>
    <row r="23" spans="1:6" ht="20" thickBot="1" x14ac:dyDescent="0.3">
      <c r="A23" s="60" t="s">
        <v>78</v>
      </c>
      <c r="B23" s="73">
        <f>F23*1.16</f>
        <v>46.800906914699311</v>
      </c>
      <c r="C23" s="74"/>
      <c r="D23" s="64" t="s">
        <v>24</v>
      </c>
      <c r="E23" s="65"/>
      <c r="F23" s="20">
        <f>F22/F25</f>
        <v>40.345609409223549</v>
      </c>
    </row>
    <row r="24" spans="1:6" x14ac:dyDescent="0.25">
      <c r="A24" s="2"/>
      <c r="D24" s="64" t="s">
        <v>25</v>
      </c>
      <c r="E24" s="65"/>
      <c r="F24" s="20">
        <f>F23-F22</f>
        <v>24.207365645534129</v>
      </c>
    </row>
    <row r="25" spans="1:6" x14ac:dyDescent="0.25">
      <c r="A25" s="2"/>
      <c r="D25" s="66" t="s">
        <v>26</v>
      </c>
      <c r="E25" s="67"/>
      <c r="F25" s="21">
        <v>0.4</v>
      </c>
    </row>
    <row r="26" spans="1:6" ht="20" thickBot="1" x14ac:dyDescent="0.3">
      <c r="A26" s="22"/>
      <c r="B26" s="23"/>
      <c r="C26" s="23"/>
      <c r="D26" s="68" t="s">
        <v>27</v>
      </c>
      <c r="E26" s="69"/>
      <c r="F26" s="24">
        <v>0.6</v>
      </c>
    </row>
  </sheetData>
  <mergeCells count="8">
    <mergeCell ref="D24:E24"/>
    <mergeCell ref="D25:E25"/>
    <mergeCell ref="D26:E26"/>
    <mergeCell ref="A2:F2"/>
    <mergeCell ref="D20:E20"/>
    <mergeCell ref="D22:E22"/>
    <mergeCell ref="D23:E23"/>
    <mergeCell ref="B23:C23"/>
  </mergeCells>
  <phoneticPr fontId="2" type="noConversion"/>
  <pageMargins left="0.75000000000000011" right="0.75000000000000011" top="1" bottom="1" header="0" footer="0"/>
  <pageSetup scale="52" orientation="portrait"/>
  <headerFooter alignWithMargins="0">
    <oddHeader>&amp;C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0"/>
  <sheetViews>
    <sheetView topLeftCell="A17" zoomScaleNormal="75" workbookViewId="0">
      <selection activeCell="F51" sqref="F51"/>
    </sheetView>
  </sheetViews>
  <sheetFormatPr baseColWidth="10" defaultColWidth="10.83203125" defaultRowHeight="19" x14ac:dyDescent="0.25"/>
  <cols>
    <col min="1" max="1" width="34.33203125" style="1" customWidth="1"/>
    <col min="2" max="3" width="12.6640625" style="1" customWidth="1"/>
    <col min="4" max="4" width="21.83203125" style="1" customWidth="1"/>
    <col min="5" max="5" width="15.5" style="1" customWidth="1"/>
    <col min="6" max="6" width="17.6640625" style="1" customWidth="1"/>
    <col min="7" max="16384" width="10.83203125" style="1"/>
  </cols>
  <sheetData>
    <row r="1" spans="1:6" ht="31" x14ac:dyDescent="0.35">
      <c r="A1" s="70" t="s">
        <v>67</v>
      </c>
      <c r="B1" s="71"/>
      <c r="C1" s="71"/>
      <c r="D1" s="71"/>
      <c r="E1" s="71"/>
      <c r="F1" s="72"/>
    </row>
    <row r="2" spans="1:6" x14ac:dyDescent="0.25">
      <c r="A2" s="2"/>
      <c r="F2" s="3"/>
    </row>
    <row r="3" spans="1:6" x14ac:dyDescent="0.25">
      <c r="A3" s="4"/>
      <c r="B3" s="5"/>
      <c r="C3" s="5"/>
      <c r="D3" s="5"/>
      <c r="E3" s="5"/>
      <c r="F3" s="6"/>
    </row>
    <row r="4" spans="1:6" x14ac:dyDescent="0.25">
      <c r="A4" s="25" t="s">
        <v>14</v>
      </c>
      <c r="B4" s="26">
        <v>13.2</v>
      </c>
      <c r="C4" s="27" t="s">
        <v>29</v>
      </c>
      <c r="E4" s="1" t="s">
        <v>16</v>
      </c>
      <c r="F4" s="3"/>
    </row>
    <row r="5" spans="1:6" x14ac:dyDescent="0.25">
      <c r="A5" s="25" t="s">
        <v>2</v>
      </c>
      <c r="B5" s="27" t="s">
        <v>68</v>
      </c>
      <c r="C5" s="27"/>
      <c r="F5" s="3"/>
    </row>
    <row r="6" spans="1:6" x14ac:dyDescent="0.25">
      <c r="A6" s="25" t="s">
        <v>15</v>
      </c>
      <c r="B6" s="27">
        <v>0.11</v>
      </c>
      <c r="C6" s="27" t="s">
        <v>79</v>
      </c>
      <c r="E6" s="1" t="s">
        <v>17</v>
      </c>
      <c r="F6" s="3"/>
    </row>
    <row r="7" spans="1:6" x14ac:dyDescent="0.25">
      <c r="A7" s="28" t="s">
        <v>71</v>
      </c>
      <c r="B7" s="29">
        <f>B4/B6</f>
        <v>120</v>
      </c>
      <c r="C7" s="8"/>
      <c r="D7" s="8"/>
      <c r="E7" s="8"/>
      <c r="F7" s="9"/>
    </row>
    <row r="8" spans="1:6" x14ac:dyDescent="0.25">
      <c r="A8" s="2"/>
      <c r="F8" s="3"/>
    </row>
    <row r="9" spans="1:6" ht="20" x14ac:dyDescent="0.25">
      <c r="A9" s="10" t="s">
        <v>18</v>
      </c>
      <c r="B9" s="11" t="s">
        <v>19</v>
      </c>
      <c r="C9" s="11" t="s">
        <v>2</v>
      </c>
      <c r="D9" s="12" t="s">
        <v>20</v>
      </c>
      <c r="E9" s="12" t="s">
        <v>21</v>
      </c>
      <c r="F9" s="13" t="s">
        <v>22</v>
      </c>
    </row>
    <row r="10" spans="1:6" x14ac:dyDescent="0.25">
      <c r="A10" s="30" t="s">
        <v>32</v>
      </c>
      <c r="B10" s="31">
        <v>9.6</v>
      </c>
      <c r="C10" s="32" t="s">
        <v>29</v>
      </c>
      <c r="D10" s="33">
        <f>'P. Rendim.'!F6</f>
        <v>0.95736961451247171</v>
      </c>
      <c r="E10" s="34">
        <f>'Costo Unitario'!F11</f>
        <v>10.7</v>
      </c>
      <c r="F10" s="35">
        <f>(E10*B10)/D10</f>
        <v>107.29398389388913</v>
      </c>
    </row>
    <row r="11" spans="1:6" x14ac:dyDescent="0.25">
      <c r="A11" s="30" t="s">
        <v>47</v>
      </c>
      <c r="B11" s="31">
        <v>3.6</v>
      </c>
      <c r="C11" s="32" t="s">
        <v>29</v>
      </c>
      <c r="D11" s="33">
        <f>'P. Rendim.'!F7</f>
        <v>0.908203125</v>
      </c>
      <c r="E11" s="34">
        <f>'Costo Unitario'!F12</f>
        <v>14.948453608247425</v>
      </c>
      <c r="F11" s="35">
        <f>(E11*B11)/D11</f>
        <v>59.253741270369147</v>
      </c>
    </row>
    <row r="12" spans="1:6" x14ac:dyDescent="0.25">
      <c r="A12" s="2"/>
      <c r="D12" s="64" t="s">
        <v>23</v>
      </c>
      <c r="E12" s="65"/>
      <c r="F12" s="35">
        <f>SUM(F10:F11)</f>
        <v>166.54772516425828</v>
      </c>
    </row>
    <row r="13" spans="1:6" x14ac:dyDescent="0.25">
      <c r="A13" s="2"/>
      <c r="F13" s="3"/>
    </row>
    <row r="14" spans="1:6" ht="20" thickBot="1" x14ac:dyDescent="0.3">
      <c r="A14" s="22"/>
      <c r="B14" s="23"/>
      <c r="C14" s="23"/>
      <c r="D14" s="64" t="s">
        <v>21</v>
      </c>
      <c r="E14" s="65"/>
      <c r="F14" s="36">
        <f>F12/B7</f>
        <v>1.3878977097021523</v>
      </c>
    </row>
    <row r="15" spans="1:6" x14ac:dyDescent="0.25">
      <c r="D15" s="37"/>
      <c r="E15" s="37"/>
    </row>
    <row r="16" spans="1:6" ht="20" thickBot="1" x14ac:dyDescent="0.3"/>
    <row r="17" spans="1:6" ht="31" x14ac:dyDescent="0.35">
      <c r="A17" s="70" t="s">
        <v>66</v>
      </c>
      <c r="B17" s="71"/>
      <c r="C17" s="71"/>
      <c r="D17" s="71"/>
      <c r="E17" s="71"/>
      <c r="F17" s="72"/>
    </row>
    <row r="18" spans="1:6" x14ac:dyDescent="0.25">
      <c r="A18" s="2"/>
      <c r="F18" s="3"/>
    </row>
    <row r="19" spans="1:6" x14ac:dyDescent="0.25">
      <c r="A19" s="4"/>
      <c r="B19" s="5"/>
      <c r="C19" s="5"/>
      <c r="D19" s="5"/>
      <c r="E19" s="5"/>
      <c r="F19" s="6"/>
    </row>
    <row r="20" spans="1:6" x14ac:dyDescent="0.25">
      <c r="A20" s="2" t="s">
        <v>14</v>
      </c>
      <c r="B20" s="26">
        <v>18</v>
      </c>
      <c r="C20" s="27" t="s">
        <v>29</v>
      </c>
      <c r="E20" s="1" t="s">
        <v>16</v>
      </c>
      <c r="F20" s="3"/>
    </row>
    <row r="21" spans="1:6" x14ac:dyDescent="0.25">
      <c r="A21" s="2" t="s">
        <v>2</v>
      </c>
      <c r="B21" s="27" t="s">
        <v>29</v>
      </c>
      <c r="C21" s="27"/>
      <c r="F21" s="3"/>
    </row>
    <row r="22" spans="1:6" x14ac:dyDescent="0.25">
      <c r="A22" s="2" t="s">
        <v>15</v>
      </c>
      <c r="B22" s="26">
        <v>0.1</v>
      </c>
      <c r="C22" s="27" t="s">
        <v>29</v>
      </c>
      <c r="E22" s="1" t="s">
        <v>17</v>
      </c>
      <c r="F22" s="3"/>
    </row>
    <row r="23" spans="1:6" x14ac:dyDescent="0.25">
      <c r="A23" s="7"/>
      <c r="B23" s="8"/>
      <c r="C23" s="8"/>
      <c r="D23" s="8"/>
      <c r="E23" s="8"/>
      <c r="F23" s="9"/>
    </row>
    <row r="24" spans="1:6" x14ac:dyDescent="0.25">
      <c r="A24" s="2"/>
      <c r="F24" s="3"/>
    </row>
    <row r="25" spans="1:6" ht="20" x14ac:dyDescent="0.25">
      <c r="A25" s="10" t="s">
        <v>18</v>
      </c>
      <c r="B25" s="11" t="s">
        <v>19</v>
      </c>
      <c r="C25" s="11" t="s">
        <v>2</v>
      </c>
      <c r="D25" s="12" t="s">
        <v>20</v>
      </c>
      <c r="E25" s="12" t="s">
        <v>21</v>
      </c>
      <c r="F25" s="13" t="s">
        <v>22</v>
      </c>
    </row>
    <row r="26" spans="1:6" x14ac:dyDescent="0.25">
      <c r="A26" s="30" t="s">
        <v>70</v>
      </c>
      <c r="B26" s="31">
        <v>18</v>
      </c>
      <c r="C26" s="32" t="s">
        <v>29</v>
      </c>
      <c r="D26" s="38">
        <v>1</v>
      </c>
      <c r="E26" s="34">
        <f>'Costo Unitario'!F10</f>
        <v>25</v>
      </c>
      <c r="F26" s="89">
        <f>(B26*E26)/D26</f>
        <v>450</v>
      </c>
    </row>
    <row r="27" spans="1:6" x14ac:dyDescent="0.25">
      <c r="A27" s="30" t="s">
        <v>49</v>
      </c>
      <c r="B27" s="31">
        <v>0.36</v>
      </c>
      <c r="C27" s="32" t="s">
        <v>29</v>
      </c>
      <c r="D27" s="38">
        <v>1</v>
      </c>
      <c r="E27" s="34">
        <f>'Costo Unitario'!F13</f>
        <v>8.35</v>
      </c>
      <c r="F27" s="89">
        <f t="shared" ref="F27:F28" si="0">(B27*E27)/D27</f>
        <v>3.0059999999999998</v>
      </c>
    </row>
    <row r="28" spans="1:6" x14ac:dyDescent="0.25">
      <c r="A28" s="30" t="s">
        <v>51</v>
      </c>
      <c r="B28" s="39">
        <v>3.6</v>
      </c>
      <c r="C28" s="32" t="s">
        <v>30</v>
      </c>
      <c r="D28" s="38">
        <v>1</v>
      </c>
      <c r="E28" s="34">
        <f>'Costo Unitario'!F14</f>
        <v>14.75</v>
      </c>
      <c r="F28" s="89">
        <f t="shared" si="0"/>
        <v>53.1</v>
      </c>
    </row>
    <row r="29" spans="1:6" x14ac:dyDescent="0.25">
      <c r="A29" s="2"/>
      <c r="D29" s="64" t="s">
        <v>23</v>
      </c>
      <c r="E29" s="65"/>
      <c r="F29" s="61">
        <f>SUM(F26:F28)</f>
        <v>506.10599999999999</v>
      </c>
    </row>
    <row r="30" spans="1:6" x14ac:dyDescent="0.25">
      <c r="A30" s="2"/>
      <c r="F30" s="3"/>
    </row>
    <row r="31" spans="1:6" ht="20" thickBot="1" x14ac:dyDescent="0.3">
      <c r="A31" s="22"/>
      <c r="B31" s="23"/>
      <c r="C31" s="23"/>
      <c r="D31" s="64" t="s">
        <v>21</v>
      </c>
      <c r="E31" s="65"/>
      <c r="F31" s="40">
        <f>F29/B20</f>
        <v>28.117000000000001</v>
      </c>
    </row>
    <row r="32" spans="1:6" ht="20" thickBot="1" x14ac:dyDescent="0.3"/>
    <row r="33" spans="1:6" ht="31" x14ac:dyDescent="0.35">
      <c r="A33" s="70" t="s">
        <v>69</v>
      </c>
      <c r="B33" s="71"/>
      <c r="C33" s="71"/>
      <c r="D33" s="71"/>
      <c r="E33" s="71"/>
      <c r="F33" s="72"/>
    </row>
    <row r="34" spans="1:6" x14ac:dyDescent="0.25">
      <c r="A34" s="2"/>
      <c r="F34" s="3"/>
    </row>
    <row r="35" spans="1:6" x14ac:dyDescent="0.25">
      <c r="A35" s="4"/>
      <c r="B35" s="5"/>
      <c r="C35" s="5"/>
      <c r="D35" s="5"/>
      <c r="E35" s="5"/>
      <c r="F35" s="6"/>
    </row>
    <row r="36" spans="1:6" x14ac:dyDescent="0.25">
      <c r="A36" s="2" t="s">
        <v>14</v>
      </c>
      <c r="B36" s="26">
        <v>1.8180000000000001</v>
      </c>
      <c r="C36" s="27" t="s">
        <v>30</v>
      </c>
      <c r="E36" s="1" t="s">
        <v>16</v>
      </c>
      <c r="F36" s="3"/>
    </row>
    <row r="37" spans="1:6" x14ac:dyDescent="0.25">
      <c r="A37" s="2" t="s">
        <v>2</v>
      </c>
      <c r="B37" s="27" t="s">
        <v>72</v>
      </c>
      <c r="C37" s="27"/>
      <c r="F37" s="3"/>
    </row>
    <row r="38" spans="1:6" x14ac:dyDescent="0.25">
      <c r="A38" s="2" t="s">
        <v>15</v>
      </c>
      <c r="B38" s="27">
        <v>1.7999999999999999E-2</v>
      </c>
      <c r="C38" s="27" t="s">
        <v>30</v>
      </c>
      <c r="E38" s="1" t="s">
        <v>17</v>
      </c>
      <c r="F38" s="3"/>
    </row>
    <row r="39" spans="1:6" x14ac:dyDescent="0.25">
      <c r="A39" s="7"/>
      <c r="B39" s="8"/>
      <c r="C39" s="8"/>
      <c r="D39" s="8"/>
      <c r="E39" s="8"/>
      <c r="F39" s="9"/>
    </row>
    <row r="40" spans="1:6" x14ac:dyDescent="0.25">
      <c r="A40" s="2"/>
      <c r="F40" s="3"/>
    </row>
    <row r="41" spans="1:6" ht="20" x14ac:dyDescent="0.25">
      <c r="A41" s="10" t="s">
        <v>18</v>
      </c>
      <c r="B41" s="11" t="s">
        <v>19</v>
      </c>
      <c r="C41" s="11" t="s">
        <v>2</v>
      </c>
      <c r="D41" s="12" t="s">
        <v>20</v>
      </c>
      <c r="E41" s="12" t="s">
        <v>21</v>
      </c>
      <c r="F41" s="13" t="s">
        <v>22</v>
      </c>
    </row>
    <row r="42" spans="1:6" x14ac:dyDescent="0.25">
      <c r="A42" s="30" t="s">
        <v>40</v>
      </c>
      <c r="B42" s="31">
        <v>1</v>
      </c>
      <c r="C42" s="32" t="s">
        <v>30</v>
      </c>
      <c r="D42" s="38">
        <v>1</v>
      </c>
      <c r="E42" s="34">
        <f>'Costo Unitario'!F7</f>
        <v>20.38961038961039</v>
      </c>
      <c r="F42" s="20">
        <f>(E42*B42)/D42</f>
        <v>20.38961038961039</v>
      </c>
    </row>
    <row r="43" spans="1:6" x14ac:dyDescent="0.25">
      <c r="A43" s="30" t="s">
        <v>53</v>
      </c>
      <c r="B43" s="31">
        <v>6.0000000000000001E-3</v>
      </c>
      <c r="C43" s="32" t="s">
        <v>30</v>
      </c>
      <c r="D43" s="38">
        <v>1</v>
      </c>
      <c r="E43" s="34">
        <f>'Costo Unitario'!F15</f>
        <v>101.04166666666667</v>
      </c>
      <c r="F43" s="20">
        <f t="shared" ref="F43:F47" si="1">(E43*B43)/D43</f>
        <v>0.60625000000000007</v>
      </c>
    </row>
    <row r="44" spans="1:6" x14ac:dyDescent="0.25">
      <c r="A44" s="30" t="s">
        <v>55</v>
      </c>
      <c r="B44" s="31">
        <v>0.01</v>
      </c>
      <c r="C44" s="32" t="s">
        <v>30</v>
      </c>
      <c r="D44" s="38">
        <v>1</v>
      </c>
      <c r="E44" s="34">
        <f>'Costo Unitario'!F16</f>
        <v>116.8</v>
      </c>
      <c r="F44" s="20">
        <f t="shared" si="1"/>
        <v>1.1679999999999999</v>
      </c>
    </row>
    <row r="45" spans="1:6" x14ac:dyDescent="0.25">
      <c r="A45" s="30" t="s">
        <v>73</v>
      </c>
      <c r="B45" s="32">
        <v>0.8</v>
      </c>
      <c r="C45" s="32" t="s">
        <v>29</v>
      </c>
      <c r="D45" s="38">
        <v>1</v>
      </c>
      <c r="E45" s="90">
        <f>'Costo Unitario'!F17</f>
        <v>60.208333333333336</v>
      </c>
      <c r="F45" s="20">
        <f t="shared" si="1"/>
        <v>48.166666666666671</v>
      </c>
    </row>
    <row r="46" spans="1:6" x14ac:dyDescent="0.25">
      <c r="A46" s="30" t="s">
        <v>58</v>
      </c>
      <c r="B46" s="32">
        <v>6.0000000000000001E-3</v>
      </c>
      <c r="C46" s="32" t="s">
        <v>29</v>
      </c>
      <c r="D46" s="38">
        <v>1</v>
      </c>
      <c r="E46" s="90">
        <f>'Costo Unitario'!F18</f>
        <v>589</v>
      </c>
      <c r="F46" s="20">
        <f t="shared" si="1"/>
        <v>3.5340000000000003</v>
      </c>
    </row>
    <row r="47" spans="1:6" x14ac:dyDescent="0.25">
      <c r="A47" s="30" t="s">
        <v>49</v>
      </c>
      <c r="B47" s="31">
        <v>0.12</v>
      </c>
      <c r="C47" s="32" t="s">
        <v>29</v>
      </c>
      <c r="D47" s="38">
        <v>1</v>
      </c>
      <c r="E47" s="34">
        <f>'Costo Unitario'!F13</f>
        <v>8.35</v>
      </c>
      <c r="F47" s="20">
        <f t="shared" si="1"/>
        <v>1.002</v>
      </c>
    </row>
    <row r="48" spans="1:6" x14ac:dyDescent="0.25">
      <c r="A48" s="2"/>
      <c r="D48" s="64" t="s">
        <v>23</v>
      </c>
      <c r="E48" s="65"/>
      <c r="F48" s="20">
        <f>SUM(F42:F47)</f>
        <v>74.866527056277064</v>
      </c>
    </row>
    <row r="49" spans="1:6" x14ac:dyDescent="0.25">
      <c r="A49" s="2"/>
      <c r="F49" s="3"/>
    </row>
    <row r="50" spans="1:6" ht="20" thickBot="1" x14ac:dyDescent="0.3">
      <c r="A50" s="22"/>
      <c r="B50" s="23"/>
      <c r="C50" s="23"/>
      <c r="D50" s="64" t="s">
        <v>21</v>
      </c>
      <c r="E50" s="65"/>
      <c r="F50" s="41">
        <f>F48/B36</f>
        <v>41.180707951747557</v>
      </c>
    </row>
  </sheetData>
  <mergeCells count="9">
    <mergeCell ref="A1:F1"/>
    <mergeCell ref="D12:E12"/>
    <mergeCell ref="D14:E14"/>
    <mergeCell ref="A17:F17"/>
    <mergeCell ref="D50:E50"/>
    <mergeCell ref="D29:E29"/>
    <mergeCell ref="D31:E31"/>
    <mergeCell ref="A33:F33"/>
    <mergeCell ref="D48:E48"/>
  </mergeCells>
  <phoneticPr fontId="2" type="noConversion"/>
  <pageMargins left="0.74803149606299213" right="0.74803149606299213" top="0.23622047244094491" bottom="0.55118110236220474" header="0" footer="0"/>
  <pageSetup scale="55" fitToHeight="3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9"/>
  <sheetViews>
    <sheetView topLeftCell="A3" zoomScaleNormal="75" workbookViewId="0">
      <selection activeCell="D22" sqref="D22"/>
    </sheetView>
  </sheetViews>
  <sheetFormatPr baseColWidth="10" defaultColWidth="10.83203125" defaultRowHeight="19" x14ac:dyDescent="0.25"/>
  <cols>
    <col min="1" max="1" width="34.1640625" style="1" customWidth="1"/>
    <col min="2" max="2" width="33.6640625" style="1" customWidth="1"/>
    <col min="3" max="3" width="16.5" style="1" customWidth="1"/>
    <col min="4" max="4" width="10.83203125" style="1"/>
    <col min="5" max="5" width="15.6640625" style="1" customWidth="1"/>
    <col min="6" max="6" width="19.83203125" style="1" customWidth="1"/>
    <col min="7" max="16384" width="10.83203125" style="1"/>
  </cols>
  <sheetData>
    <row r="1" spans="1:7" ht="31" x14ac:dyDescent="0.35">
      <c r="A1" s="70" t="s">
        <v>8</v>
      </c>
      <c r="B1" s="71"/>
      <c r="C1" s="71"/>
      <c r="D1" s="71"/>
      <c r="E1" s="71"/>
      <c r="F1" s="72"/>
      <c r="G1" s="27"/>
    </row>
    <row r="2" spans="1:7" x14ac:dyDescent="0.25">
      <c r="A2" s="2"/>
      <c r="F2" s="3"/>
    </row>
    <row r="3" spans="1:7" ht="83" customHeight="1" x14ac:dyDescent="0.25">
      <c r="A3" s="42" t="s">
        <v>9</v>
      </c>
      <c r="B3" s="43" t="s">
        <v>10</v>
      </c>
      <c r="C3" s="43" t="s">
        <v>11</v>
      </c>
      <c r="D3" s="44"/>
      <c r="E3" s="45" t="s">
        <v>12</v>
      </c>
      <c r="F3" s="46" t="s">
        <v>13</v>
      </c>
    </row>
    <row r="4" spans="1:7" ht="30" customHeight="1" x14ac:dyDescent="0.25">
      <c r="A4" s="14" t="s">
        <v>65</v>
      </c>
      <c r="B4" s="16" t="s">
        <v>34</v>
      </c>
      <c r="C4" s="47">
        <v>117.5</v>
      </c>
      <c r="D4" s="1">
        <v>64</v>
      </c>
      <c r="E4" s="16" t="s">
        <v>35</v>
      </c>
      <c r="F4" s="20">
        <f>C4/D4</f>
        <v>1.8359375</v>
      </c>
    </row>
    <row r="5" spans="1:7" ht="30" customHeight="1" x14ac:dyDescent="0.25">
      <c r="A5" s="78" t="s">
        <v>36</v>
      </c>
      <c r="B5" s="79" t="s">
        <v>37</v>
      </c>
      <c r="C5" s="80">
        <v>314.75</v>
      </c>
      <c r="D5" s="81">
        <v>5</v>
      </c>
      <c r="E5" s="79" t="s">
        <v>29</v>
      </c>
      <c r="F5" s="82">
        <f t="shared" ref="F5:F18" si="0">C5/D5</f>
        <v>62.95</v>
      </c>
    </row>
    <row r="6" spans="1:7" ht="30" customHeight="1" x14ac:dyDescent="0.25">
      <c r="A6" s="14" t="s">
        <v>38</v>
      </c>
      <c r="B6" s="16" t="s">
        <v>39</v>
      </c>
      <c r="C6" s="47">
        <v>68.5</v>
      </c>
      <c r="D6" s="1">
        <v>3.85</v>
      </c>
      <c r="E6" s="16" t="s">
        <v>30</v>
      </c>
      <c r="F6" s="20">
        <f t="shared" si="0"/>
        <v>17.79220779220779</v>
      </c>
    </row>
    <row r="7" spans="1:7" ht="30" customHeight="1" x14ac:dyDescent="0.25">
      <c r="A7" s="78" t="s">
        <v>40</v>
      </c>
      <c r="B7" s="79" t="s">
        <v>41</v>
      </c>
      <c r="C7" s="80">
        <v>78.5</v>
      </c>
      <c r="D7" s="81">
        <v>3.85</v>
      </c>
      <c r="E7" s="79" t="s">
        <v>30</v>
      </c>
      <c r="F7" s="82">
        <f t="shared" si="0"/>
        <v>20.38961038961039</v>
      </c>
    </row>
    <row r="8" spans="1:7" ht="30" customHeight="1" x14ac:dyDescent="0.25">
      <c r="A8" s="14" t="s">
        <v>42</v>
      </c>
      <c r="B8" s="16" t="s">
        <v>43</v>
      </c>
      <c r="C8" s="47">
        <v>51.5</v>
      </c>
      <c r="D8" s="1">
        <v>2.5</v>
      </c>
      <c r="E8" s="16" t="s">
        <v>29</v>
      </c>
      <c r="F8" s="20">
        <f t="shared" si="0"/>
        <v>20.6</v>
      </c>
    </row>
    <row r="9" spans="1:7" ht="31" customHeight="1" x14ac:dyDescent="0.25">
      <c r="A9" s="83" t="s">
        <v>44</v>
      </c>
      <c r="B9" s="79" t="s">
        <v>45</v>
      </c>
      <c r="C9" s="80">
        <v>63.8</v>
      </c>
      <c r="D9" s="81">
        <v>1.5</v>
      </c>
      <c r="E9" s="79" t="s">
        <v>29</v>
      </c>
      <c r="F9" s="82">
        <f t="shared" si="0"/>
        <v>42.533333333333331</v>
      </c>
    </row>
    <row r="10" spans="1:7" ht="30" customHeight="1" x14ac:dyDescent="0.25">
      <c r="A10" s="14" t="s">
        <v>46</v>
      </c>
      <c r="B10" s="16" t="s">
        <v>28</v>
      </c>
      <c r="C10" s="47">
        <v>75</v>
      </c>
      <c r="D10" s="1">
        <v>3</v>
      </c>
      <c r="E10" s="16" t="s">
        <v>29</v>
      </c>
      <c r="F10" s="20">
        <f t="shared" si="0"/>
        <v>25</v>
      </c>
    </row>
    <row r="11" spans="1:7" ht="30" customHeight="1" x14ac:dyDescent="0.25">
      <c r="A11" s="78" t="s">
        <v>32</v>
      </c>
      <c r="B11" s="79" t="s">
        <v>37</v>
      </c>
      <c r="C11" s="80">
        <v>53.5</v>
      </c>
      <c r="D11" s="81">
        <v>5</v>
      </c>
      <c r="E11" s="79" t="s">
        <v>29</v>
      </c>
      <c r="F11" s="82">
        <f t="shared" si="0"/>
        <v>10.7</v>
      </c>
    </row>
    <row r="12" spans="1:7" ht="30" customHeight="1" x14ac:dyDescent="0.25">
      <c r="A12" s="14" t="s">
        <v>47</v>
      </c>
      <c r="B12" s="16" t="s">
        <v>48</v>
      </c>
      <c r="C12" s="47">
        <v>72.5</v>
      </c>
      <c r="D12" s="1">
        <v>4.8499999999999996</v>
      </c>
      <c r="E12" s="16" t="s">
        <v>29</v>
      </c>
      <c r="F12" s="20">
        <f t="shared" si="0"/>
        <v>14.948453608247425</v>
      </c>
    </row>
    <row r="13" spans="1:7" ht="30" customHeight="1" x14ac:dyDescent="0.25">
      <c r="A13" s="78" t="s">
        <v>49</v>
      </c>
      <c r="B13" s="79" t="s">
        <v>50</v>
      </c>
      <c r="C13" s="80">
        <v>8.35</v>
      </c>
      <c r="D13" s="81">
        <v>1</v>
      </c>
      <c r="E13" s="79" t="s">
        <v>29</v>
      </c>
      <c r="F13" s="82">
        <f t="shared" si="0"/>
        <v>8.35</v>
      </c>
    </row>
    <row r="14" spans="1:7" ht="30" customHeight="1" x14ac:dyDescent="0.25">
      <c r="A14" s="14" t="s">
        <v>51</v>
      </c>
      <c r="B14" s="48" t="s">
        <v>52</v>
      </c>
      <c r="C14" s="47">
        <v>88.5</v>
      </c>
      <c r="D14" s="1">
        <v>6</v>
      </c>
      <c r="E14" s="16" t="s">
        <v>30</v>
      </c>
      <c r="F14" s="20">
        <f t="shared" si="0"/>
        <v>14.75</v>
      </c>
    </row>
    <row r="15" spans="1:7" ht="30" customHeight="1" x14ac:dyDescent="0.25">
      <c r="A15" s="78" t="s">
        <v>53</v>
      </c>
      <c r="B15" s="79" t="s">
        <v>54</v>
      </c>
      <c r="C15" s="80">
        <v>48.5</v>
      </c>
      <c r="D15" s="81">
        <v>0.48</v>
      </c>
      <c r="E15" s="79" t="s">
        <v>30</v>
      </c>
      <c r="F15" s="82">
        <f t="shared" si="0"/>
        <v>101.04166666666667</v>
      </c>
    </row>
    <row r="16" spans="1:7" ht="30" customHeight="1" x14ac:dyDescent="0.25">
      <c r="A16" s="14" t="s">
        <v>55</v>
      </c>
      <c r="B16" s="16" t="s">
        <v>56</v>
      </c>
      <c r="C16" s="47">
        <v>43.8</v>
      </c>
      <c r="D16" s="1">
        <v>0.375</v>
      </c>
      <c r="E16" s="16" t="s">
        <v>30</v>
      </c>
      <c r="F16" s="20">
        <f t="shared" si="0"/>
        <v>116.8</v>
      </c>
    </row>
    <row r="17" spans="1:6" ht="30" customHeight="1" x14ac:dyDescent="0.25">
      <c r="A17" s="78" t="s">
        <v>77</v>
      </c>
      <c r="B17" s="79" t="s">
        <v>57</v>
      </c>
      <c r="C17" s="84">
        <v>28.9</v>
      </c>
      <c r="D17" s="81">
        <v>0.48</v>
      </c>
      <c r="E17" s="79" t="s">
        <v>29</v>
      </c>
      <c r="F17" s="82">
        <f t="shared" si="0"/>
        <v>60.208333333333336</v>
      </c>
    </row>
    <row r="18" spans="1:6" ht="30" customHeight="1" x14ac:dyDescent="0.25">
      <c r="A18" s="14" t="s">
        <v>58</v>
      </c>
      <c r="B18" s="16" t="s">
        <v>59</v>
      </c>
      <c r="C18" s="49">
        <v>58.9</v>
      </c>
      <c r="D18" s="1">
        <v>0.1</v>
      </c>
      <c r="E18" s="16" t="s">
        <v>29</v>
      </c>
      <c r="F18" s="20">
        <f t="shared" si="0"/>
        <v>589</v>
      </c>
    </row>
    <row r="19" spans="1:6" ht="30" customHeight="1" thickBot="1" x14ac:dyDescent="0.3">
      <c r="A19" s="50"/>
      <c r="B19" s="51"/>
      <c r="C19" s="51"/>
      <c r="D19" s="23"/>
      <c r="E19" s="51"/>
      <c r="F19" s="52"/>
    </row>
  </sheetData>
  <mergeCells count="1">
    <mergeCell ref="A1:F1"/>
  </mergeCells>
  <phoneticPr fontId="2" type="noConversion"/>
  <pageMargins left="0.75" right="0.75" top="1" bottom="1" header="0" footer="0"/>
  <pageSetup scale="73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8"/>
  <sheetViews>
    <sheetView zoomScaleNormal="75" workbookViewId="0">
      <selection activeCell="G12" sqref="G12"/>
    </sheetView>
  </sheetViews>
  <sheetFormatPr baseColWidth="10" defaultColWidth="10.83203125" defaultRowHeight="19" x14ac:dyDescent="0.25"/>
  <cols>
    <col min="1" max="1" width="21.83203125" style="1" customWidth="1"/>
    <col min="2" max="2" width="7.33203125" style="1" customWidth="1"/>
    <col min="3" max="3" width="10.83203125" style="1" customWidth="1"/>
    <col min="4" max="4" width="16.83203125" style="1" customWidth="1"/>
    <col min="5" max="5" width="16.5" style="1" customWidth="1"/>
    <col min="6" max="6" width="18.5" style="1" customWidth="1"/>
    <col min="7" max="7" width="18.6640625" style="1" customWidth="1"/>
    <col min="8" max="16384" width="10.83203125" style="1"/>
  </cols>
  <sheetData>
    <row r="1" spans="1:7" ht="48" customHeight="1" thickBot="1" x14ac:dyDescent="0.4">
      <c r="A1" s="75" t="s">
        <v>0</v>
      </c>
      <c r="B1" s="76"/>
      <c r="C1" s="76"/>
      <c r="D1" s="76"/>
      <c r="E1" s="76"/>
      <c r="F1" s="76"/>
      <c r="G1" s="77"/>
    </row>
    <row r="2" spans="1:7" ht="30" customHeight="1" x14ac:dyDescent="0.25">
      <c r="A2" s="2"/>
      <c r="G2" s="3"/>
    </row>
    <row r="3" spans="1:7" ht="30" customHeight="1" x14ac:dyDescent="0.25">
      <c r="A3" s="2"/>
      <c r="G3" s="3"/>
    </row>
    <row r="4" spans="1:7" ht="61.5" customHeight="1" x14ac:dyDescent="0.25">
      <c r="A4" s="53" t="s">
        <v>1</v>
      </c>
      <c r="B4" s="54" t="s">
        <v>2</v>
      </c>
      <c r="C4" s="45" t="s">
        <v>3</v>
      </c>
      <c r="D4" s="45" t="s">
        <v>4</v>
      </c>
      <c r="E4" s="45" t="s">
        <v>5</v>
      </c>
      <c r="F4" s="45" t="s">
        <v>6</v>
      </c>
      <c r="G4" s="46" t="s">
        <v>7</v>
      </c>
    </row>
    <row r="5" spans="1:7" ht="30" customHeight="1" x14ac:dyDescent="0.25">
      <c r="A5" s="14" t="s">
        <v>31</v>
      </c>
      <c r="B5" s="16" t="s">
        <v>29</v>
      </c>
      <c r="C5" s="15">
        <f>D5+E5</f>
        <v>5.05</v>
      </c>
      <c r="D5" s="15">
        <v>4.875</v>
      </c>
      <c r="E5" s="31">
        <v>0.17499999999999999</v>
      </c>
      <c r="F5" s="62">
        <f>D5/C5</f>
        <v>0.96534653465346543</v>
      </c>
      <c r="G5" s="63">
        <f>E5/C5</f>
        <v>3.465346534653465E-2</v>
      </c>
    </row>
    <row r="6" spans="1:7" ht="30" customHeight="1" x14ac:dyDescent="0.25">
      <c r="A6" s="78" t="s">
        <v>32</v>
      </c>
      <c r="B6" s="79" t="s">
        <v>29</v>
      </c>
      <c r="C6" s="85">
        <v>15.435</v>
      </c>
      <c r="D6" s="85">
        <f>C6-E6</f>
        <v>14.777000000000001</v>
      </c>
      <c r="E6" s="86">
        <v>0.65800000000000003</v>
      </c>
      <c r="F6" s="87">
        <f t="shared" ref="F6:F7" si="0">D6/C6</f>
        <v>0.95736961451247171</v>
      </c>
      <c r="G6" s="88">
        <f t="shared" ref="G6:G7" si="1">E6/C6</f>
        <v>4.2630385487528344E-2</v>
      </c>
    </row>
    <row r="7" spans="1:7" ht="30" customHeight="1" x14ac:dyDescent="0.25">
      <c r="A7" s="14" t="s">
        <v>47</v>
      </c>
      <c r="B7" s="16" t="s">
        <v>29</v>
      </c>
      <c r="C7" s="15">
        <f>D7+E7</f>
        <v>5.12</v>
      </c>
      <c r="D7" s="15">
        <v>4.6500000000000004</v>
      </c>
      <c r="E7" s="31">
        <v>0.47</v>
      </c>
      <c r="F7" s="62">
        <f t="shared" si="0"/>
        <v>0.908203125</v>
      </c>
      <c r="G7" s="63">
        <f t="shared" si="1"/>
        <v>9.1796874999999986E-2</v>
      </c>
    </row>
    <row r="8" spans="1:7" ht="30" customHeight="1" thickBot="1" x14ac:dyDescent="0.3">
      <c r="A8" s="55"/>
      <c r="B8" s="56"/>
      <c r="C8" s="57"/>
      <c r="D8" s="57"/>
      <c r="E8" s="57"/>
      <c r="F8" s="58"/>
      <c r="G8" s="59"/>
    </row>
  </sheetData>
  <mergeCells count="1">
    <mergeCell ref="A1:G1"/>
  </mergeCells>
  <phoneticPr fontId="2" type="noConversion"/>
  <pageMargins left="0.75" right="0.75" top="1" bottom="1" header="0" footer="0"/>
  <pageSetup scale="82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9DCB94E6496542A1C7F2A18342BBED" ma:contentTypeVersion="3" ma:contentTypeDescription="Crear nuevo documento." ma:contentTypeScope="" ma:versionID="047ae5e83ef8c62b0812b33a2b3deaf0">
  <xsd:schema xmlns:xsd="http://www.w3.org/2001/XMLSchema" xmlns:xs="http://www.w3.org/2001/XMLSchema" xmlns:p="http://schemas.microsoft.com/office/2006/metadata/properties" xmlns:ns2="b2aac682-1362-47b8-a547-8e81845dfd9b" targetNamespace="http://schemas.microsoft.com/office/2006/metadata/properties" ma:root="true" ma:fieldsID="3b2b0da5275a99bb9d81e232906faa51" ns2:_="">
    <xsd:import namespace="b2aac682-1362-47b8-a547-8e81845df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aac682-1362-47b8-a547-8e81845dfd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F65162-83F2-4F99-BDCA-39A5A58DC1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885A24-F97E-4F9A-8B02-FEEE09998256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42E2DE4F-45E2-44DE-A035-FB257532542D"/>
  </ds:schemaRefs>
</ds:datastoreItem>
</file>

<file path=customXml/itemProps3.xml><?xml version="1.0" encoding="utf-8"?>
<ds:datastoreItem xmlns:ds="http://schemas.openxmlformats.org/officeDocument/2006/customXml" ds:itemID="{9AAAEFA2-7AC3-4255-B8F2-65DEA1D4E6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aac682-1362-47b8-a547-8e81845dfd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Receta Estándar</vt:lpstr>
      <vt:lpstr>Receta Complementaria</vt:lpstr>
      <vt:lpstr>Costo Unitario</vt:lpstr>
      <vt:lpstr>P. Rendim.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salaedomex</dc:creator>
  <cp:lastModifiedBy>Mateo Ramos Velasco</cp:lastModifiedBy>
  <cp:lastPrinted>2009-11-18T20:43:55Z</cp:lastPrinted>
  <dcterms:created xsi:type="dcterms:W3CDTF">2007-08-02T12:38:05Z</dcterms:created>
  <dcterms:modified xsi:type="dcterms:W3CDTF">2026-01-27T15:12:47Z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0x010100BD9DCB94E6496542A1C7F2A18342BBED</vt:lpwstr>
  </property>
</Properties>
</file>